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Maria/Dropbox/Economics/Research/Reallocation Shock/Replication/"/>
    </mc:Choice>
  </mc:AlternateContent>
  <xr:revisionPtr revIDLastSave="0" documentId="13_ncr:1_{80E03F56-B752-CF45-92C2-1BD6173EBAF7}" xr6:coauthVersionLast="45" xr6:coauthVersionMax="45" xr10:uidLastSave="{00000000-0000-0000-0000-000000000000}"/>
  <bookViews>
    <workbookView xWindow="20" yWindow="460" windowWidth="30200" windowHeight="21480" activeTab="2" xr2:uid="{708CB47A-9490-8C49-B2DD-B6806E9A03FE}"/>
  </bookViews>
  <sheets>
    <sheet name="Calculations on JOLTS Data" sheetId="1" r:id="rId1"/>
    <sheet name="JOLTS Data" sheetId="3" r:id="rId2"/>
    <sheet name="Permanent-Layoff Share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" i="2" l="1"/>
  <c r="D17" i="2"/>
  <c r="C9" i="2"/>
  <c r="C10" i="2"/>
  <c r="C11" i="2"/>
  <c r="C8" i="2"/>
  <c r="B11" i="2"/>
  <c r="E16" i="2" l="1"/>
  <c r="E18" i="2"/>
  <c r="E19" i="2"/>
  <c r="E20" i="2"/>
  <c r="E15" i="2"/>
  <c r="D16" i="2"/>
  <c r="D18" i="2"/>
  <c r="D19" i="2"/>
  <c r="D20" i="2"/>
  <c r="D15" i="2"/>
  <c r="B10" i="1"/>
  <c r="B8" i="1"/>
  <c r="B5" i="1"/>
  <c r="B13" i="1" s="1"/>
  <c r="B4" i="1"/>
  <c r="B12" i="1" s="1"/>
  <c r="B6" i="1"/>
  <c r="B14" i="1" s="1"/>
  <c r="B17" i="1" s="1"/>
  <c r="B3" i="1"/>
</calcChain>
</file>

<file path=xl/sharedStrings.xml><?xml version="1.0" encoding="utf-8"?>
<sst xmlns="http://schemas.openxmlformats.org/spreadsheetml/2006/main" count="72" uniqueCount="63">
  <si>
    <t>Year = 2020</t>
  </si>
  <si>
    <t>Jan</t>
  </si>
  <si>
    <t>Feb</t>
  </si>
  <si>
    <t>March</t>
  </si>
  <si>
    <t>April</t>
  </si>
  <si>
    <t>Hires</t>
  </si>
  <si>
    <t>Levels in thouands</t>
  </si>
  <si>
    <t>Hire Rate</t>
  </si>
  <si>
    <t>JOLTS Data Retrieved on 10 June 2020 at 4:30 pm</t>
  </si>
  <si>
    <t>Layoffs</t>
  </si>
  <si>
    <t>Layoff Rate</t>
  </si>
  <si>
    <t>Quits</t>
  </si>
  <si>
    <t>Quit Rates</t>
  </si>
  <si>
    <t>Openings</t>
  </si>
  <si>
    <t>Opening Rate</t>
  </si>
  <si>
    <t>Other Seps</t>
  </si>
  <si>
    <t>Other Sep Rate</t>
  </si>
  <si>
    <t>Katz and Meyer (1990) Values</t>
  </si>
  <si>
    <t>Moscarini Values Based on Fujita and Moscarini (2017)</t>
  </si>
  <si>
    <t>Recall Share Among Temp Layoffs</t>
  </si>
  <si>
    <t>JOLTS quits per layoff in March</t>
  </si>
  <si>
    <t>JOLTS quits per layoff in March and April</t>
  </si>
  <si>
    <t>JOLTS quits per layoff in April</t>
  </si>
  <si>
    <t>JOLTS Calculations in the Paper</t>
  </si>
  <si>
    <t>Introduction (pg 2)</t>
  </si>
  <si>
    <t>JOLTS hires per layoff in March &amp; April</t>
  </si>
  <si>
    <t>Taken from Table 3</t>
  </si>
  <si>
    <t>Imputed Quit Rate for March, %</t>
  </si>
  <si>
    <t>SBU Layoff Rate in March, %</t>
  </si>
  <si>
    <t>SBU Layoff Rate in April, %</t>
  </si>
  <si>
    <t>SBU Layoff Rate in March &amp; April, %</t>
  </si>
  <si>
    <t>Imputed Quit Rate for April, %</t>
  </si>
  <si>
    <t>Imputed Quit Rate for March &amp; April, %</t>
  </si>
  <si>
    <t>Not reported explicitly</t>
  </si>
  <si>
    <t>SBU net staffing reduction, including quits</t>
  </si>
  <si>
    <t>SBU net staffing change (exclusive of quits)</t>
  </si>
  <si>
    <t>Page 13</t>
  </si>
  <si>
    <t>Location in paper, or source</t>
  </si>
  <si>
    <t>Private Sector, Seasonally Adjusted</t>
  </si>
  <si>
    <t>Source</t>
  </si>
  <si>
    <t>Respondents and Sample Period</t>
  </si>
  <si>
    <t>Projected Permanent Layoff Share Using Realized Recall Rates in</t>
  </si>
  <si>
    <t>Katz and Meyer (1990)</t>
  </si>
  <si>
    <t>Fujita and Moscarini (2017)</t>
  </si>
  <si>
    <t>Survey of Business Uncertainty</t>
  </si>
  <si>
    <t>Washington Post/Ipsos Poll (2020)</t>
  </si>
  <si>
    <t>CPS, Low Estimate</t>
  </si>
  <si>
    <t>CPS, High Estimate</t>
  </si>
  <si>
    <t>Upwork (2020)</t>
  </si>
  <si>
    <t>Senior Business Executives, 13-24 April 2020</t>
  </si>
  <si>
    <t>March and April Household Surveys</t>
  </si>
  <si>
    <t>California Policy Lab</t>
  </si>
  <si>
    <t>Administrative Data on Jobless Claims, March - May 2020</t>
  </si>
  <si>
    <t>Hiring Decision Makers, 22 - 28 April 2020</t>
  </si>
  <si>
    <t>Households, 27 April to 4 May 2020</t>
  </si>
  <si>
    <t>Recall Share Among Perm Layoffs</t>
  </si>
  <si>
    <t>Layoff Share Perceived as Permanent at the Time of Job Loss (%)</t>
  </si>
  <si>
    <t>CPS Low estimate</t>
  </si>
  <si>
    <t>Temporary Unemployed, 100% recall probability</t>
  </si>
  <si>
    <t>Temporary Unemployed, &lt;100% recall probability</t>
  </si>
  <si>
    <t>Permanently Unemployed, &gt;0 % recall Probability</t>
  </si>
  <si>
    <t>Total Job Losses</t>
  </si>
  <si>
    <t>Fraction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</si>
</sst>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2" fontId="0" fillId="0" borderId="0" xfId="0" applyNumberFormat="1"/>
    <xf numFmtId="0" fontId="2" fillId="0" borderId="1" xfId="0" applyFont="1" applyBorder="1"/>
    <xf numFmtId="0" fontId="0" fillId="0" borderId="2" xfId="0" applyBorder="1"/>
    <xf numFmtId="2" fontId="0" fillId="0" borderId="2" xfId="0" applyNumberFormat="1" applyBorder="1"/>
    <xf numFmtId="0" fontId="0" fillId="0" borderId="3" xfId="0" applyBorder="1"/>
    <xf numFmtId="2" fontId="0" fillId="0" borderId="3" xfId="0" applyNumberFormat="1" applyBorder="1"/>
    <xf numFmtId="0" fontId="0" fillId="0" borderId="4" xfId="0" applyBorder="1"/>
    <xf numFmtId="164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2" borderId="0" xfId="0" applyFill="1"/>
    <xf numFmtId="0" fontId="4" fillId="0" borderId="0" xfId="0" applyFont="1" applyAlignment="1">
      <alignment wrapText="1"/>
    </xf>
    <xf numFmtId="0" fontId="0" fillId="0" borderId="0" xfId="0" applyAlignment="1"/>
    <xf numFmtId="9" fontId="0" fillId="0" borderId="0" xfId="1" applyFont="1"/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C0772-FEC2-F549-96D2-78C8BBF01880}">
  <dimension ref="A1:C18"/>
  <sheetViews>
    <sheetView zoomScale="138" zoomScaleNormal="138" workbookViewId="0">
      <selection activeCell="E34" sqref="E34"/>
    </sheetView>
  </sheetViews>
  <sheetFormatPr baseColWidth="10" defaultRowHeight="16"/>
  <cols>
    <col min="1" max="1" width="37.6640625" bestFit="1" customWidth="1"/>
    <col min="3" max="3" width="25" bestFit="1" customWidth="1"/>
  </cols>
  <sheetData>
    <row r="1" spans="1:3" ht="17" thickBot="1"/>
    <row r="2" spans="1:3" ht="17" thickTop="1">
      <c r="A2" s="16" t="s">
        <v>23</v>
      </c>
      <c r="B2" s="16"/>
      <c r="C2" s="3" t="s">
        <v>37</v>
      </c>
    </row>
    <row r="3" spans="1:3">
      <c r="A3" t="s">
        <v>25</v>
      </c>
      <c r="B3" s="2">
        <f>('JOLTS Data'!D7+'JOLTS Data'!D8)/('JOLTS Data'!F7+'JOLTS Data'!F8)</f>
        <v>0.42777423469387754</v>
      </c>
      <c r="C3" t="s">
        <v>24</v>
      </c>
    </row>
    <row r="4" spans="1:3">
      <c r="A4" t="s">
        <v>20</v>
      </c>
      <c r="B4" s="2">
        <f>'JOLTS Data'!H7/'JOLTS Data'!F7</f>
        <v>0.23144220572640509</v>
      </c>
      <c r="C4" t="s">
        <v>33</v>
      </c>
    </row>
    <row r="5" spans="1:3">
      <c r="A5" t="s">
        <v>22</v>
      </c>
      <c r="B5" s="2">
        <f>'JOLTS Data'!H8/'JOLTS Data'!F8</f>
        <v>0.21906666666666666</v>
      </c>
      <c r="C5" t="s">
        <v>33</v>
      </c>
    </row>
    <row r="6" spans="1:3">
      <c r="A6" s="6" t="s">
        <v>21</v>
      </c>
      <c r="B6" s="7">
        <f>('JOLTS Data'!H7+'JOLTS Data'!H8)/('JOLTS Data'!F7+'JOLTS Data'!F8)</f>
        <v>0.22650935374149661</v>
      </c>
      <c r="C6" s="6" t="s">
        <v>33</v>
      </c>
    </row>
    <row r="7" spans="1:3">
      <c r="A7" s="8"/>
      <c r="B7" s="8"/>
      <c r="C7" s="8"/>
    </row>
    <row r="8" spans="1:3">
      <c r="A8" t="s">
        <v>28</v>
      </c>
      <c r="B8">
        <f>9.6</f>
        <v>9.6</v>
      </c>
      <c r="C8" t="s">
        <v>26</v>
      </c>
    </row>
    <row r="9" spans="1:3">
      <c r="A9" t="s">
        <v>29</v>
      </c>
      <c r="B9">
        <v>3.6</v>
      </c>
      <c r="C9" t="s">
        <v>26</v>
      </c>
    </row>
    <row r="10" spans="1:3">
      <c r="A10" s="6" t="s">
        <v>30</v>
      </c>
      <c r="B10" s="6">
        <f>12.9</f>
        <v>12.9</v>
      </c>
      <c r="C10" s="6" t="s">
        <v>26</v>
      </c>
    </row>
    <row r="11" spans="1:3">
      <c r="A11" s="8"/>
      <c r="B11" s="8"/>
      <c r="C11" s="8"/>
    </row>
    <row r="12" spans="1:3">
      <c r="A12" t="s">
        <v>27</v>
      </c>
      <c r="B12" s="2">
        <f>B4*B8</f>
        <v>2.2218451749734887</v>
      </c>
      <c r="C12" t="s">
        <v>33</v>
      </c>
    </row>
    <row r="13" spans="1:3">
      <c r="A13" t="s">
        <v>31</v>
      </c>
      <c r="B13" s="2">
        <f>B5*B9</f>
        <v>0.78864000000000001</v>
      </c>
      <c r="C13" t="s">
        <v>33</v>
      </c>
    </row>
    <row r="14" spans="1:3">
      <c r="A14" s="6" t="s">
        <v>32</v>
      </c>
      <c r="B14" s="7">
        <f>B6*B10</f>
        <v>2.9219706632653062</v>
      </c>
      <c r="C14" s="6" t="s">
        <v>33</v>
      </c>
    </row>
    <row r="15" spans="1:3">
      <c r="A15" s="8"/>
      <c r="B15" s="8"/>
      <c r="C15" s="8"/>
    </row>
    <row r="16" spans="1:3">
      <c r="A16" t="s">
        <v>35</v>
      </c>
      <c r="B16" s="2">
        <v>-10.8</v>
      </c>
      <c r="C16" t="s">
        <v>26</v>
      </c>
    </row>
    <row r="17" spans="1:3" ht="17" thickBot="1">
      <c r="A17" s="4" t="s">
        <v>34</v>
      </c>
      <c r="B17" s="5">
        <f>B16-B14</f>
        <v>-13.721970663265306</v>
      </c>
      <c r="C17" s="4" t="s">
        <v>36</v>
      </c>
    </row>
    <row r="18" spans="1:3" ht="17" thickTop="1"/>
  </sheetData>
  <mergeCells count="1">
    <mergeCell ref="A2:B2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FF981-CBD0-C64A-A596-556167D9DC0B}">
  <dimension ref="A2:M8"/>
  <sheetViews>
    <sheetView zoomScale="160" workbookViewId="0">
      <selection sqref="A1:XFD1"/>
    </sheetView>
  </sheetViews>
  <sheetFormatPr baseColWidth="10" defaultRowHeight="16"/>
  <sheetData>
    <row r="2" spans="1:13">
      <c r="A2" s="1" t="s">
        <v>8</v>
      </c>
      <c r="B2" s="1"/>
    </row>
    <row r="3" spans="1:13">
      <c r="A3" t="s">
        <v>38</v>
      </c>
      <c r="D3" t="s">
        <v>6</v>
      </c>
    </row>
    <row r="4" spans="1:13">
      <c r="A4" t="s">
        <v>0</v>
      </c>
      <c r="D4" t="s">
        <v>5</v>
      </c>
      <c r="E4" t="s">
        <v>7</v>
      </c>
      <c r="F4" t="s">
        <v>9</v>
      </c>
      <c r="G4" t="s">
        <v>10</v>
      </c>
      <c r="H4" t="s">
        <v>11</v>
      </c>
      <c r="I4" t="s">
        <v>12</v>
      </c>
      <c r="J4" t="s">
        <v>15</v>
      </c>
      <c r="K4" t="s">
        <v>16</v>
      </c>
      <c r="L4" t="s">
        <v>13</v>
      </c>
      <c r="M4" t="s">
        <v>14</v>
      </c>
    </row>
    <row r="5" spans="1:13">
      <c r="A5" t="s">
        <v>1</v>
      </c>
      <c r="D5">
        <v>5541</v>
      </c>
      <c r="E5">
        <v>4.3</v>
      </c>
      <c r="F5">
        <v>1659</v>
      </c>
      <c r="G5">
        <v>1.3</v>
      </c>
      <c r="H5">
        <v>3399</v>
      </c>
      <c r="I5">
        <v>2.6</v>
      </c>
      <c r="J5">
        <v>323</v>
      </c>
      <c r="K5">
        <v>0.2</v>
      </c>
      <c r="L5">
        <v>6231</v>
      </c>
      <c r="M5">
        <v>4.5999999999999996</v>
      </c>
    </row>
    <row r="6" spans="1:13">
      <c r="A6" t="s">
        <v>2</v>
      </c>
      <c r="D6">
        <v>5489</v>
      </c>
      <c r="E6">
        <v>4.2</v>
      </c>
      <c r="F6">
        <v>1752</v>
      </c>
      <c r="G6">
        <v>1.4</v>
      </c>
      <c r="H6">
        <v>3245</v>
      </c>
      <c r="I6">
        <v>2.5</v>
      </c>
      <c r="J6">
        <v>247</v>
      </c>
      <c r="K6">
        <v>0.2</v>
      </c>
      <c r="L6">
        <v>6236</v>
      </c>
      <c r="M6">
        <v>4.5999999999999996</v>
      </c>
    </row>
    <row r="7" spans="1:13">
      <c r="A7" t="s">
        <v>3</v>
      </c>
      <c r="D7">
        <v>4744</v>
      </c>
      <c r="E7">
        <v>3.7</v>
      </c>
      <c r="F7">
        <v>11316</v>
      </c>
      <c r="G7">
        <v>8.8000000000000007</v>
      </c>
      <c r="H7">
        <v>2619</v>
      </c>
      <c r="I7">
        <v>2</v>
      </c>
      <c r="J7">
        <v>308</v>
      </c>
      <c r="K7">
        <v>0.2</v>
      </c>
      <c r="L7">
        <v>5284</v>
      </c>
      <c r="M7">
        <v>3.9</v>
      </c>
    </row>
    <row r="8" spans="1:13">
      <c r="A8" t="s">
        <v>4</v>
      </c>
      <c r="D8">
        <v>3305</v>
      </c>
      <c r="E8">
        <v>3</v>
      </c>
      <c r="F8">
        <v>7500</v>
      </c>
      <c r="G8">
        <v>6.9</v>
      </c>
      <c r="H8">
        <v>1643</v>
      </c>
      <c r="I8">
        <v>1.5</v>
      </c>
      <c r="J8">
        <v>325</v>
      </c>
      <c r="K8">
        <v>0.3</v>
      </c>
      <c r="L8">
        <v>4401</v>
      </c>
      <c r="M8">
        <v>3.9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C57D2-5644-704E-B8C0-BEBCC197AD5D}">
  <dimension ref="A2:E20"/>
  <sheetViews>
    <sheetView tabSelected="1" zoomScaleNormal="100" workbookViewId="0">
      <selection activeCell="L18" sqref="L18"/>
    </sheetView>
  </sheetViews>
  <sheetFormatPr baseColWidth="10" defaultRowHeight="16"/>
  <cols>
    <col min="1" max="1" width="47.5" customWidth="1"/>
    <col min="2" max="2" width="29.6640625" bestFit="1" customWidth="1"/>
    <col min="3" max="3" width="28.1640625" customWidth="1"/>
    <col min="4" max="4" width="15" customWidth="1"/>
    <col min="5" max="5" width="15.83203125" customWidth="1"/>
  </cols>
  <sheetData>
    <row r="2" spans="1:5">
      <c r="B2" t="s">
        <v>19</v>
      </c>
      <c r="C2" t="s">
        <v>55</v>
      </c>
    </row>
    <row r="4" spans="1:5">
      <c r="A4" t="s">
        <v>17</v>
      </c>
      <c r="B4" s="12">
        <v>0.72</v>
      </c>
      <c r="C4" s="12">
        <v>0.13</v>
      </c>
    </row>
    <row r="5" spans="1:5">
      <c r="A5" t="s">
        <v>18</v>
      </c>
      <c r="B5" s="12">
        <v>0.875</v>
      </c>
      <c r="C5" s="12">
        <v>6.6000000000000003E-2</v>
      </c>
    </row>
    <row r="6" spans="1:5">
      <c r="B6" s="12"/>
      <c r="C6" s="12"/>
    </row>
    <row r="7" spans="1:5">
      <c r="B7" s="14" t="s">
        <v>57</v>
      </c>
      <c r="C7" s="14" t="s">
        <v>62</v>
      </c>
    </row>
    <row r="8" spans="1:5">
      <c r="A8" t="s">
        <v>58</v>
      </c>
      <c r="B8">
        <v>7531</v>
      </c>
      <c r="C8" s="15">
        <f>B8/$B$11</f>
        <v>0.24270061231066709</v>
      </c>
    </row>
    <row r="9" spans="1:5">
      <c r="A9" t="s">
        <v>59</v>
      </c>
      <c r="B9" s="12">
        <v>15489</v>
      </c>
      <c r="C9" s="15">
        <f t="shared" ref="C9:C11" si="0">B9/$B$11</f>
        <v>0.49916210119239446</v>
      </c>
    </row>
    <row r="10" spans="1:5">
      <c r="A10" t="s">
        <v>60</v>
      </c>
      <c r="B10">
        <v>8010</v>
      </c>
      <c r="C10" s="15">
        <f t="shared" si="0"/>
        <v>0.25813728649693846</v>
      </c>
    </row>
    <row r="11" spans="1:5">
      <c r="A11" t="s">
        <v>61</v>
      </c>
      <c r="B11">
        <f>SUM(B8:B10)</f>
        <v>31030</v>
      </c>
      <c r="C11" s="15">
        <f t="shared" si="0"/>
        <v>1</v>
      </c>
    </row>
    <row r="13" spans="1:5" ht="29" customHeight="1">
      <c r="A13" s="18" t="s">
        <v>39</v>
      </c>
      <c r="B13" s="19" t="s">
        <v>40</v>
      </c>
      <c r="C13" s="19" t="s">
        <v>56</v>
      </c>
      <c r="D13" s="17" t="s">
        <v>41</v>
      </c>
      <c r="E13" s="17"/>
    </row>
    <row r="14" spans="1:5" ht="34">
      <c r="A14" s="18"/>
      <c r="B14" s="19"/>
      <c r="C14" s="19"/>
      <c r="D14" s="13" t="s">
        <v>42</v>
      </c>
      <c r="E14" s="13" t="s">
        <v>43</v>
      </c>
    </row>
    <row r="15" spans="1:5" ht="34">
      <c r="A15" s="10" t="s">
        <v>44</v>
      </c>
      <c r="B15" s="11" t="s">
        <v>49</v>
      </c>
      <c r="C15" s="9">
        <v>23.48993288590604</v>
      </c>
      <c r="D15" s="9">
        <f>100 - ($B$4*(100-C15) + $C$4*C15)</f>
        <v>41.85906040268457</v>
      </c>
      <c r="E15" s="9">
        <f>100 - ($B$5*(100 - C15) + $C$5*C15)</f>
        <v>31.503355704697995</v>
      </c>
    </row>
    <row r="16" spans="1:5" ht="34">
      <c r="A16" s="10" t="s">
        <v>45</v>
      </c>
      <c r="B16" s="11" t="s">
        <v>54</v>
      </c>
      <c r="C16" s="9">
        <v>23</v>
      </c>
      <c r="D16" s="9">
        <f t="shared" ref="D16:D20" si="1">100 - ($B$4*(100-C16) + $C$4*C16)</f>
        <v>41.57</v>
      </c>
      <c r="E16" s="9">
        <f t="shared" ref="E16:E20" si="2">100 - ($B$5*(100 - C16) + $C$5*C16)</f>
        <v>31.106999999999999</v>
      </c>
    </row>
    <row r="17" spans="1:5" ht="34">
      <c r="A17" s="10" t="s">
        <v>46</v>
      </c>
      <c r="B17" s="11" t="s">
        <v>50</v>
      </c>
      <c r="C17" s="9">
        <v>26</v>
      </c>
      <c r="D17" s="9">
        <f>100 - 100*(C8+C9*$B$4+C10*$C$4)</f>
        <v>36.434482758620703</v>
      </c>
      <c r="E17" s="9">
        <f>100 - 100*(C8+C9*$B$5+C10*$C$5)</f>
        <v>30.34954882371899</v>
      </c>
    </row>
    <row r="18" spans="1:5" ht="34">
      <c r="A18" s="10" t="s">
        <v>47</v>
      </c>
      <c r="B18" s="11" t="s">
        <v>50</v>
      </c>
      <c r="C18" s="9">
        <v>34</v>
      </c>
      <c r="D18" s="9">
        <f t="shared" si="1"/>
        <v>48.06</v>
      </c>
      <c r="E18" s="9">
        <f t="shared" si="2"/>
        <v>40.006</v>
      </c>
    </row>
    <row r="19" spans="1:5" ht="34">
      <c r="A19" s="10" t="s">
        <v>48</v>
      </c>
      <c r="B19" s="11" t="s">
        <v>53</v>
      </c>
      <c r="C19" s="9">
        <v>47</v>
      </c>
      <c r="D19" s="9">
        <f t="shared" si="1"/>
        <v>55.730000000000004</v>
      </c>
      <c r="E19" s="9">
        <f t="shared" si="2"/>
        <v>50.522999999999996</v>
      </c>
    </row>
    <row r="20" spans="1:5" ht="34">
      <c r="A20" s="10" t="s">
        <v>51</v>
      </c>
      <c r="B20" s="11" t="s">
        <v>52</v>
      </c>
      <c r="C20" s="9">
        <v>23.2</v>
      </c>
      <c r="D20" s="9">
        <f t="shared" si="1"/>
        <v>41.688000000000002</v>
      </c>
      <c r="E20" s="9">
        <f t="shared" si="2"/>
        <v>31.268799999999999</v>
      </c>
    </row>
  </sheetData>
  <mergeCells count="4">
    <mergeCell ref="D13:E13"/>
    <mergeCell ref="A13:A14"/>
    <mergeCell ref="B13:B14"/>
    <mergeCell ref="C13:C1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2" ma:contentTypeDescription="Create a new document." ma:contentTypeScope="" ma:versionID="af9888256906d13216f81b2d283d67ab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5330b6a98a5d0d7b2b6142c4eaa72374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09B8534-549E-4753-9A59-65C12285380D}"/>
</file>

<file path=customXml/itemProps2.xml><?xml version="1.0" encoding="utf-8"?>
<ds:datastoreItem xmlns:ds="http://schemas.openxmlformats.org/officeDocument/2006/customXml" ds:itemID="{BF049A45-3CA6-4386-A840-434FF1FCD399}"/>
</file>

<file path=customXml/itemProps3.xml><?xml version="1.0" encoding="utf-8"?>
<ds:datastoreItem xmlns:ds="http://schemas.openxmlformats.org/officeDocument/2006/customXml" ds:itemID="{02EACFF0-F10D-4352-BC9D-F95B154A9D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Calculations on JOLTS Data</vt:lpstr>
      <vt:lpstr>JOLTS Data</vt:lpstr>
      <vt:lpstr>Permanent-Layoff Share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Steven J.</dc:creator>
  <cp:lastModifiedBy>Jose Maria Barrero</cp:lastModifiedBy>
  <dcterms:created xsi:type="dcterms:W3CDTF">2020-06-10T20:27:45Z</dcterms:created>
  <dcterms:modified xsi:type="dcterms:W3CDTF">2020-07-16T18:10:30Z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0x010100018C40BFDE90924297CAFCA0B6E887BA</vt:lpwstr>
  </property>
</Properties>
</file>